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8010" activeTab="1"/>
  </bookViews>
  <sheets>
    <sheet name="tableau original LARDNER" sheetId="1" r:id="rId1"/>
    <sheet name="outil évaluation" sheetId="2" r:id="rId2"/>
    <sheet name="mode d'emploi" sheetId="3" r:id="rId3"/>
  </sheets>
  <definedNames>
    <definedName name="_xlnm._FilterDatabase" localSheetId="1" hidden="1">'outil évaluation'!$A$1:$A$7</definedName>
    <definedName name="_xlnm.Print_Area" localSheetId="1">'outil évaluation'!$A$1:$H$15</definedName>
  </definedNames>
  <calcPr calcId="145621"/>
</workbook>
</file>

<file path=xl/calcChain.xml><?xml version="1.0" encoding="utf-8"?>
<calcChain xmlns="http://schemas.openxmlformats.org/spreadsheetml/2006/main">
  <c r="A15" i="2" l="1"/>
  <c r="A14" i="2"/>
  <c r="A13" i="2"/>
  <c r="A12" i="2"/>
  <c r="A11" i="2"/>
  <c r="A10" i="2"/>
  <c r="H11" i="2"/>
  <c r="H12" i="2"/>
  <c r="H13" i="2"/>
  <c r="H14" i="2"/>
  <c r="H15" i="2"/>
  <c r="H10" i="2"/>
  <c r="J3" i="2" l="1"/>
  <c r="J4" i="2"/>
  <c r="J5" i="2"/>
  <c r="J6" i="2"/>
  <c r="J7" i="2"/>
  <c r="J2" i="2"/>
  <c r="D12" i="2" l="1"/>
  <c r="E12" i="2"/>
  <c r="D13" i="2"/>
  <c r="E13" i="2"/>
  <c r="D14" i="2"/>
  <c r="E14" i="2"/>
  <c r="D15" i="2"/>
  <c r="E15" i="2"/>
  <c r="I3" i="2"/>
  <c r="I4" i="2"/>
  <c r="G12" i="2" s="1"/>
  <c r="I5" i="2"/>
  <c r="I6" i="2"/>
  <c r="G14" i="2" s="1"/>
  <c r="I7" i="2"/>
  <c r="D11" i="2" l="1"/>
  <c r="E11" i="2"/>
  <c r="G15" i="2"/>
  <c r="F15" i="2" s="1"/>
  <c r="B12" i="2"/>
  <c r="C12" i="2" s="1"/>
  <c r="B14" i="2"/>
  <c r="C14" i="2" s="1"/>
  <c r="B15" i="2"/>
  <c r="F14" i="2"/>
  <c r="B13" i="2"/>
  <c r="C13" i="2" s="1"/>
  <c r="G13" i="2"/>
  <c r="F13" i="2" s="1"/>
  <c r="F12" i="2"/>
  <c r="B11" i="2"/>
  <c r="G11" i="2"/>
  <c r="I2" i="2"/>
  <c r="E10" i="2" s="1"/>
  <c r="C11" i="2" l="1"/>
  <c r="D10" i="2"/>
  <c r="G10" i="2"/>
  <c r="B10" i="2"/>
  <c r="C15" i="2"/>
  <c r="F11" i="2"/>
  <c r="C10" i="2" l="1"/>
  <c r="F10" i="2"/>
</calcChain>
</file>

<file path=xl/sharedStrings.xml><?xml version="1.0" encoding="utf-8"?>
<sst xmlns="http://schemas.openxmlformats.org/spreadsheetml/2006/main" count="24" uniqueCount="22">
  <si>
    <t>les adultes ont eu l'initiative</t>
  </si>
  <si>
    <t>les adultes ont décidé de l'ordre du jour</t>
  </si>
  <si>
    <t>les adulte: ont pris les décisions</t>
  </si>
  <si>
    <t>l'organisation convenait plus à des adultes</t>
  </si>
  <si>
    <t>les adultes réaliseront l'action</t>
  </si>
  <si>
    <t>les jeunes ont eu l'initiative</t>
  </si>
  <si>
    <t>les jeunes ont décidé de l'ordre du jour</t>
  </si>
  <si>
    <t xml:space="preserve">les jeunes ont pris les décisions </t>
  </si>
  <si>
    <t xml:space="preserve">les jeunes réaliseront l'action  </t>
  </si>
  <si>
    <t>l'organisation convenait plus à des jeunes</t>
  </si>
  <si>
    <t>Lors de cette séance, diriez vous que: (cocher une case par ligne)</t>
  </si>
  <si>
    <t>les adultes avaient l'information</t>
  </si>
  <si>
    <t>les jeunes avaient l'information</t>
  </si>
  <si>
    <t>nb exprimé</t>
  </si>
  <si>
    <t>adultes/jeunes</t>
  </si>
  <si>
    <t>seuil pondération</t>
  </si>
  <si>
    <t xml:space="preserve">Création: Yoann ALBA, Fédération Régionale des MJC du Centre, </t>
  </si>
  <si>
    <t>78 rue du Fbg St Jean, 02.38.53.64.47? contact@frmjccentre.org</t>
  </si>
  <si>
    <t>RESULTAT VISUEL</t>
  </si>
  <si>
    <t>les autres sont verrouillées pour protéger les formules.</t>
  </si>
  <si>
    <t>les cellules A2 à H7 sont modifiables, ainsi que la cellule K2</t>
  </si>
  <si>
    <t>Dans chaque case (de B2 à H6), saisir le nombre de croix qu'on coché les participants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</si>
</sst>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3" tint="0.399975585192419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NumberFormat="1" applyFill="1"/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hidden="1"/>
    </xf>
    <xf numFmtId="0" fontId="0" fillId="0" borderId="0" xfId="0" applyAlignment="1" applyProtection="1">
      <alignment horizontal="right"/>
      <protection hidden="1"/>
    </xf>
    <xf numFmtId="0" fontId="3" fillId="0" borderId="1" xfId="1" applyNumberFormat="1" applyFont="1" applyFill="1" applyBorder="1" applyProtection="1">
      <protection hidden="1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Protection="1">
      <protection locked="0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252841</xdr:colOff>
      <xdr:row>45</xdr:row>
      <xdr:rowOff>145677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795" b="6530"/>
        <a:stretch/>
      </xdr:blipFill>
      <xdr:spPr>
        <a:xfrm>
          <a:off x="0" y="0"/>
          <a:ext cx="7110841" cy="87181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1:K2"/>
  <sheetViews>
    <sheetView zoomScale="85" zoomScaleNormal="85" workbookViewId="0">
      <selection activeCell="K1" sqref="K1:K2"/>
    </sheetView>
  </sheetViews>
  <sheetFormatPr baseColWidth="10" defaultRowHeight="15" x14ac:dyDescent="0.25"/>
  <sheetData>
    <row r="1" spans="11:11" x14ac:dyDescent="0.25">
      <c r="K1" s="9" t="s">
        <v>16</v>
      </c>
    </row>
    <row r="2" spans="11:11" x14ac:dyDescent="0.25">
      <c r="K2" s="1" t="s">
        <v>17</v>
      </c>
    </row>
  </sheetData>
  <sheetProtection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="75" zoomScaleNormal="75" workbookViewId="0">
      <pane ySplit="2" topLeftCell="A3" activePane="bottomLeft" state="frozen"/>
      <selection pane="bottomLeft" activeCell="C10" sqref="C10"/>
    </sheetView>
  </sheetViews>
  <sheetFormatPr baseColWidth="10" defaultRowHeight="15" x14ac:dyDescent="0.25"/>
  <cols>
    <col min="1" max="8" width="11.42578125" style="1"/>
    <col min="10" max="10" width="14.28515625" bestFit="1" customWidth="1"/>
    <col min="11" max="11" width="13.42578125" bestFit="1" customWidth="1"/>
    <col min="13" max="13" width="17.7109375" customWidth="1"/>
    <col min="14" max="14" width="17.140625" customWidth="1"/>
  </cols>
  <sheetData>
    <row r="1" spans="1:11" ht="15.75" customHeight="1" x14ac:dyDescent="0.25">
      <c r="A1" s="2" t="s">
        <v>10</v>
      </c>
      <c r="I1" s="6" t="s">
        <v>13</v>
      </c>
      <c r="J1" s="7" t="s">
        <v>14</v>
      </c>
      <c r="K1" t="s">
        <v>15</v>
      </c>
    </row>
    <row r="2" spans="1:11" ht="45" x14ac:dyDescent="0.25">
      <c r="A2" s="5" t="s">
        <v>0</v>
      </c>
      <c r="B2" s="5"/>
      <c r="C2" s="5"/>
      <c r="D2" s="5"/>
      <c r="E2" s="5"/>
      <c r="F2" s="5"/>
      <c r="G2" s="5"/>
      <c r="H2" s="5" t="s">
        <v>5</v>
      </c>
      <c r="I2" s="6">
        <f t="shared" ref="I2" si="0">SUM(B2:G2)</f>
        <v>0</v>
      </c>
      <c r="J2" s="6">
        <f>+IF(AND(SUM(E2:G2)&gt;0,SUM(B2:D2)&gt;0),SUM(B2:D2)/SUM(E2:G2),IF(SUM(B2:D2)&gt;0,5,IF(SUM(E2:G2)&gt;0,0.1,0)))</f>
        <v>0</v>
      </c>
      <c r="K2" s="10">
        <v>0.38</v>
      </c>
    </row>
    <row r="3" spans="1:11" ht="60" x14ac:dyDescent="0.25">
      <c r="A3" s="5" t="s">
        <v>1</v>
      </c>
      <c r="B3" s="5"/>
      <c r="C3" s="5"/>
      <c r="D3" s="5"/>
      <c r="E3" s="5"/>
      <c r="F3" s="5"/>
      <c r="G3" s="5"/>
      <c r="H3" s="5" t="s">
        <v>6</v>
      </c>
      <c r="I3" s="6">
        <f t="shared" ref="I3:I7" si="1">SUM(B3:G3)</f>
        <v>0</v>
      </c>
      <c r="J3" s="6">
        <f t="shared" ref="J3:J7" si="2">+IF(AND(SUM(E3:G3)&gt;0,SUM(B3:D3)&gt;0),SUM(B3:D3)/SUM(E3:G3),IF(SUM(B3:D3)&gt;0,5,IF(SUM(E3:G3)&gt;0,0.1,0)))</f>
        <v>0</v>
      </c>
    </row>
    <row r="4" spans="1:11" ht="45" x14ac:dyDescent="0.25">
      <c r="A4" s="5" t="s">
        <v>2</v>
      </c>
      <c r="B4" s="5"/>
      <c r="C4" s="5"/>
      <c r="D4" s="5"/>
      <c r="E4" s="5"/>
      <c r="F4" s="5"/>
      <c r="G4" s="5"/>
      <c r="H4" s="5" t="s">
        <v>7</v>
      </c>
      <c r="I4" s="6">
        <f t="shared" si="1"/>
        <v>0</v>
      </c>
      <c r="J4" s="6">
        <f t="shared" si="2"/>
        <v>0</v>
      </c>
    </row>
    <row r="5" spans="1:11" ht="60" x14ac:dyDescent="0.25">
      <c r="A5" s="5" t="s">
        <v>11</v>
      </c>
      <c r="B5" s="5"/>
      <c r="C5" s="5"/>
      <c r="D5" s="5"/>
      <c r="E5" s="5"/>
      <c r="F5" s="5"/>
      <c r="G5" s="5"/>
      <c r="H5" s="5" t="s">
        <v>12</v>
      </c>
      <c r="I5" s="6">
        <f t="shared" si="1"/>
        <v>0</v>
      </c>
      <c r="J5" s="6">
        <f t="shared" si="2"/>
        <v>0</v>
      </c>
    </row>
    <row r="6" spans="1:11" ht="45" x14ac:dyDescent="0.25">
      <c r="A6" s="5" t="s">
        <v>4</v>
      </c>
      <c r="B6" s="5"/>
      <c r="C6" s="5"/>
      <c r="D6" s="5"/>
      <c r="E6" s="5"/>
      <c r="F6" s="5"/>
      <c r="G6" s="5"/>
      <c r="H6" s="5" t="s">
        <v>8</v>
      </c>
      <c r="I6" s="6">
        <f t="shared" si="1"/>
        <v>0</v>
      </c>
      <c r="J6" s="6">
        <f t="shared" si="2"/>
        <v>0</v>
      </c>
    </row>
    <row r="7" spans="1:11" ht="75" x14ac:dyDescent="0.25">
      <c r="A7" s="5" t="s">
        <v>3</v>
      </c>
      <c r="B7" s="5"/>
      <c r="C7" s="5"/>
      <c r="D7" s="5"/>
      <c r="E7" s="5"/>
      <c r="F7" s="5"/>
      <c r="G7" s="5"/>
      <c r="H7" s="5" t="s">
        <v>9</v>
      </c>
      <c r="I7" s="6">
        <f t="shared" si="1"/>
        <v>0</v>
      </c>
      <c r="J7" s="6">
        <f t="shared" si="2"/>
        <v>0</v>
      </c>
    </row>
    <row r="8" spans="1:11" x14ac:dyDescent="0.25">
      <c r="B8" s="4"/>
      <c r="C8" s="4"/>
      <c r="D8" s="4"/>
      <c r="E8" s="4"/>
      <c r="F8" s="4"/>
      <c r="G8" s="4"/>
    </row>
    <row r="9" spans="1:11" x14ac:dyDescent="0.25">
      <c r="A9" s="2" t="s">
        <v>18</v>
      </c>
    </row>
    <row r="10" spans="1:11" ht="45" x14ac:dyDescent="0.25">
      <c r="A10" s="3" t="str">
        <f>+A2</f>
        <v>les adultes ont eu l'initiative</v>
      </c>
      <c r="B10" s="8" t="str">
        <f>IF(AND(J2&gt;1,SUM(C2:G2)&lt;I2*$K$2),1,"")</f>
        <v/>
      </c>
      <c r="C10" s="8" t="str">
        <f>+IF(AND(J2&gt;1,B10="",D10=""),1,"")</f>
        <v/>
      </c>
      <c r="D10" s="8">
        <f>+(IF(OR(J2=0,AND(0.9&lt;J2,J2&lt;1.1),AND(SUM(B2:C2)&lt;I2*$K$2,SUM(E2:G2)&lt;I2*$K$2,(J2&gt;1))),1,""))</f>
        <v>1</v>
      </c>
      <c r="E10" s="8">
        <f>+(IF(OR(J2=0,AND(0.9&lt;J2,J2&lt;1.1),AND(SUM(F2:G2)&lt;I2*$K$2,SUM(B2:D2)&lt;I2*$K$2,(J2&lt;1))),1,""))</f>
        <v>1</v>
      </c>
      <c r="F10" s="8" t="str">
        <f>+IF(AND(J2&lt;1,E10="",G10=""),1,"")</f>
        <v/>
      </c>
      <c r="G10" s="8" t="str">
        <f>IF(AND(J2&lt;1,SUM(B2:F2)&lt;I2*$K$2),1,"")</f>
        <v/>
      </c>
      <c r="H10" s="3" t="str">
        <f>+H2</f>
        <v>les jeunes ont eu l'initiative</v>
      </c>
    </row>
    <row r="11" spans="1:11" ht="60" x14ac:dyDescent="0.25">
      <c r="A11" s="3" t="str">
        <f t="shared" ref="A11:A15" si="3">+A3</f>
        <v>les adultes ont décidé de l'ordre du jour</v>
      </c>
      <c r="B11" s="8" t="str">
        <f t="shared" ref="B11:B15" si="4">IF(AND(J3&gt;1,SUM(C3:G3)&lt;I3*$K$2),1,"")</f>
        <v/>
      </c>
      <c r="C11" s="8" t="str">
        <f t="shared" ref="C11:C15" si="5">+IF(AND(J3&gt;1,B11="",D11=""),1,"")</f>
        <v/>
      </c>
      <c r="D11" s="8">
        <f t="shared" ref="D11:D15" si="6">+(IF(OR(J3=0,AND(0.9&lt;J3,J3&lt;1.1),AND(SUM(B3:C3)&lt;I3*$K$2,SUM(E3:G3)&lt;I3*$K$2,(J3&gt;1))),1,""))</f>
        <v>1</v>
      </c>
      <c r="E11" s="8">
        <f t="shared" ref="E11:E15" si="7">+(IF(OR(J3=0,AND(0.9&lt;J3,J3&lt;1.1),AND(SUM(F3:G3)&lt;I3*$K$2,SUM(B3:D3)&lt;I3*$K$2,(J3&lt;1))),1,""))</f>
        <v>1</v>
      </c>
      <c r="F11" s="8" t="str">
        <f t="shared" ref="F11:F15" si="8">+IF(AND(J3&lt;1,E11="",G11=""),1,"")</f>
        <v/>
      </c>
      <c r="G11" s="8" t="str">
        <f t="shared" ref="G11:G15" si="9">IF(AND(J3&lt;1,SUM(B3:F3)&lt;I3*$K$2),1,"")</f>
        <v/>
      </c>
      <c r="H11" s="3" t="str">
        <f t="shared" ref="H11:H15" si="10">+H3</f>
        <v>les jeunes ont décidé de l'ordre du jour</v>
      </c>
    </row>
    <row r="12" spans="1:11" ht="45" x14ac:dyDescent="0.25">
      <c r="A12" s="3" t="str">
        <f t="shared" si="3"/>
        <v>les adulte: ont pris les décisions</v>
      </c>
      <c r="B12" s="8" t="str">
        <f t="shared" si="4"/>
        <v/>
      </c>
      <c r="C12" s="8" t="str">
        <f t="shared" si="5"/>
        <v/>
      </c>
      <c r="D12" s="8">
        <f t="shared" si="6"/>
        <v>1</v>
      </c>
      <c r="E12" s="8">
        <f t="shared" si="7"/>
        <v>1</v>
      </c>
      <c r="F12" s="8" t="str">
        <f t="shared" si="8"/>
        <v/>
      </c>
      <c r="G12" s="8" t="str">
        <f t="shared" si="9"/>
        <v/>
      </c>
      <c r="H12" s="3" t="str">
        <f t="shared" si="10"/>
        <v xml:space="preserve">les jeunes ont pris les décisions </v>
      </c>
    </row>
    <row r="13" spans="1:11" ht="60" x14ac:dyDescent="0.25">
      <c r="A13" s="3" t="str">
        <f t="shared" si="3"/>
        <v>les adultes avaient l'information</v>
      </c>
      <c r="B13" s="8" t="str">
        <f t="shared" si="4"/>
        <v/>
      </c>
      <c r="C13" s="8" t="str">
        <f t="shared" si="5"/>
        <v/>
      </c>
      <c r="D13" s="8">
        <f t="shared" si="6"/>
        <v>1</v>
      </c>
      <c r="E13" s="8">
        <f t="shared" si="7"/>
        <v>1</v>
      </c>
      <c r="F13" s="8" t="str">
        <f t="shared" si="8"/>
        <v/>
      </c>
      <c r="G13" s="8" t="str">
        <f t="shared" si="9"/>
        <v/>
      </c>
      <c r="H13" s="3" t="str">
        <f t="shared" si="10"/>
        <v>les jeunes avaient l'information</v>
      </c>
    </row>
    <row r="14" spans="1:11" ht="45" x14ac:dyDescent="0.25">
      <c r="A14" s="3" t="str">
        <f t="shared" si="3"/>
        <v>les adultes réaliseront l'action</v>
      </c>
      <c r="B14" s="8" t="str">
        <f t="shared" si="4"/>
        <v/>
      </c>
      <c r="C14" s="8" t="str">
        <f t="shared" si="5"/>
        <v/>
      </c>
      <c r="D14" s="8">
        <f t="shared" si="6"/>
        <v>1</v>
      </c>
      <c r="E14" s="8">
        <f t="shared" si="7"/>
        <v>1</v>
      </c>
      <c r="F14" s="8" t="str">
        <f t="shared" si="8"/>
        <v/>
      </c>
      <c r="G14" s="8" t="str">
        <f t="shared" si="9"/>
        <v/>
      </c>
      <c r="H14" s="3" t="str">
        <f t="shared" si="10"/>
        <v xml:space="preserve">les jeunes réaliseront l'action  </v>
      </c>
    </row>
    <row r="15" spans="1:11" ht="75" x14ac:dyDescent="0.25">
      <c r="A15" s="3" t="str">
        <f t="shared" si="3"/>
        <v>l'organisation convenait plus à des adultes</v>
      </c>
      <c r="B15" s="8" t="str">
        <f t="shared" si="4"/>
        <v/>
      </c>
      <c r="C15" s="8" t="str">
        <f t="shared" si="5"/>
        <v/>
      </c>
      <c r="D15" s="8">
        <f t="shared" si="6"/>
        <v>1</v>
      </c>
      <c r="E15" s="8">
        <f t="shared" si="7"/>
        <v>1</v>
      </c>
      <c r="F15" s="8" t="str">
        <f t="shared" si="8"/>
        <v/>
      </c>
      <c r="G15" s="8" t="str">
        <f t="shared" si="9"/>
        <v/>
      </c>
      <c r="H15" s="3" t="str">
        <f t="shared" si="10"/>
        <v>l'organisation convenait plus à des jeunes</v>
      </c>
    </row>
    <row r="17" spans="1:1" x14ac:dyDescent="0.25">
      <c r="A17" s="9" t="s">
        <v>16</v>
      </c>
    </row>
    <row r="18" spans="1:1" x14ac:dyDescent="0.25">
      <c r="A18" s="1" t="s">
        <v>17</v>
      </c>
    </row>
  </sheetData>
  <sheetProtection password="F066" sheet="1" objects="1" scenarios="1" formatColumns="0" formatRows="0"/>
  <autoFilter ref="A1:A7"/>
  <conditionalFormatting sqref="B10:G15">
    <cfRule type="colorScale" priority="7">
      <colorScale>
        <cfvo type="num" val="0"/>
        <cfvo type="num" val="1"/>
        <color theme="0"/>
        <color theme="3" tint="0.39997558519241921"/>
      </colorScale>
    </cfRule>
  </conditionalFormatting>
  <conditionalFormatting sqref="B2 E2 B3:G7">
    <cfRule type="colorScale" priority="10">
      <colorScale>
        <cfvo type="num" val="#REF!"/>
        <cfvo type="num" val="&quot;0+$K$2&quot;"/>
        <color rgb="FF0070C0"/>
        <color rgb="FFFFEF9C"/>
      </colorScale>
    </cfRule>
  </conditionalFormatting>
  <dataValidations count="1">
    <dataValidation type="whole" operator="greaterThanOrEqual" allowBlank="1" showInputMessage="1" showErrorMessage="1" sqref="B2:G7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Footer>&amp;LCréation: Yoann ALBA
Fédération Régionale des MJC du Centre
78 rue du Fbg St Jean, 
45000 ORLEANS
02.38.53.64.47, contact@frmjccentre.org</oddFooter>
  </headerFooter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RowHeight="15" x14ac:dyDescent="0.25"/>
  <sheetData>
    <row r="1" spans="1:1" x14ac:dyDescent="0.25">
      <c r="A1" t="s">
        <v>20</v>
      </c>
    </row>
    <row r="2" spans="1:1" x14ac:dyDescent="0.25">
      <c r="A2" t="s">
        <v>19</v>
      </c>
    </row>
    <row r="3" spans="1:1" x14ac:dyDescent="0.25">
      <c r="A3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tableau original LARDNER</vt:lpstr>
      <vt:lpstr>outil évaluation</vt:lpstr>
      <vt:lpstr>mode d'emploi</vt:lpstr>
      <vt:lpstr>'outil évaluation'!Zone_d_impression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Yoann ALBA</dc:creator>
  <cp:lastModifiedBy>Yoann ALBA</cp:lastModifiedBy>
  <cp:lastPrinted>2018-03-26T10:53:43Z</cp:lastPrinted>
  <dcterms:created xsi:type="dcterms:W3CDTF">2018-02-15T11:15:51Z</dcterms:created>
  <dcterms:modified xsi:type="dcterms:W3CDTF">2018-03-26T17:30:16Z</dcterms:modified>
</cp:coreProperties>
</file>